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clai\Dropbox (WiLS)\WiLS-wide\WPLC\Board, Committees, and Workgroups\Steering Committee\Other Materials\Annual Steering Committee Apportionment\2021\"/>
    </mc:Choice>
  </mc:AlternateContent>
  <xr:revisionPtr revIDLastSave="0" documentId="13_ncr:1_{63EBD2AC-8D80-442D-A58D-BD52D3E7E5DB}" xr6:coauthVersionLast="47" xr6:coauthVersionMax="47" xr10:uidLastSave="{00000000-0000-0000-0000-000000000000}"/>
  <bookViews>
    <workbookView xWindow="-108" yWindow="-108" windowWidth="23256" windowHeight="12576" tabRatio="598" xr2:uid="{00000000-000D-0000-FFFF-FFFF00000000}"/>
  </bookViews>
  <sheets>
    <sheet name="Total Spend" sheetId="1" r:id="rId1"/>
    <sheet name="Advantage Spend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H3" i="1"/>
  <c r="E3" i="1"/>
  <c r="H20" i="1"/>
  <c r="E20" i="1"/>
  <c r="G20" i="1"/>
  <c r="J20" i="1"/>
  <c r="K20" i="1"/>
  <c r="L20" i="1"/>
  <c r="F20" i="1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C20" i="1"/>
  <c r="B18" i="2"/>
  <c r="D18" i="2"/>
  <c r="C18" i="2"/>
  <c r="B20" i="1"/>
  <c r="E10" i="1" l="1"/>
  <c r="E5" i="1"/>
  <c r="E4" i="1"/>
  <c r="E18" i="1"/>
  <c r="E13" i="1"/>
  <c r="E12" i="1"/>
  <c r="E17" i="1"/>
  <c r="E16" i="1"/>
  <c r="E8" i="1"/>
  <c r="E9" i="1"/>
  <c r="E15" i="1"/>
  <c r="E7" i="1"/>
  <c r="E14" i="1"/>
  <c r="E6" i="1"/>
  <c r="D20" i="1"/>
  <c r="H6" i="1" s="1"/>
  <c r="E11" i="1"/>
  <c r="I20" i="1"/>
  <c r="H10" i="1" l="1"/>
  <c r="H5" i="1"/>
  <c r="H9" i="1"/>
  <c r="H17" i="1"/>
  <c r="H18" i="1"/>
  <c r="H4" i="1"/>
  <c r="H12" i="1"/>
  <c r="H13" i="1"/>
  <c r="H14" i="1"/>
  <c r="H11" i="1"/>
  <c r="H15" i="1"/>
  <c r="H7" i="1"/>
  <c r="H8" i="1"/>
  <c r="H16" i="1"/>
</calcChain>
</file>

<file path=xl/sharedStrings.xml><?xml version="1.0" encoding="utf-8"?>
<sst xmlns="http://schemas.openxmlformats.org/spreadsheetml/2006/main" count="55" uniqueCount="52">
  <si>
    <t>Arrowhead Library System</t>
  </si>
  <si>
    <t>Bridges Library System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</si>
  <si>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</si>
  <si>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</si>
  <si>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</si>
  <si>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</si>
  <si>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</si>
  <si>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Northern Waters Library Service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</si>
  <si>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</si>
  <si>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</si>
  <si>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</si>
  <si>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</si>
  <si>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</si>
  <si>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1% - 5%</t>
  </si>
  <si>
    <t>6% - 10%</t>
  </si>
  <si>
    <t xml:space="preserve">&gt; 10% </t>
  </si>
  <si>
    <t>IFLS Library System</t>
  </si>
  <si>
    <t>Arrowhead Library System (Advantage) - 0669-1025</t>
  </si>
  <si>
    <t>IFLS Library System (Advantage) - 0669-1019</t>
  </si>
  <si>
    <t>Kenosha Public Library (Advantage) - 0669-1005</t>
  </si>
  <si>
    <t>Lakeshores Library System (Advantage) - 0669-1016</t>
  </si>
  <si>
    <t>Manitowoc Public Library (Advantage) - 0669-1029</t>
  </si>
  <si>
    <t>Mead Public Library  (Advantage) - 0669-1028</t>
  </si>
  <si>
    <t>Milwaukee County Federated Library System (Advantage) - 0669-1022</t>
  </si>
  <si>
    <t>Northern Waters Library Service (Advantage) - 0669-1024</t>
  </si>
  <si>
    <t>Outagamie Waupaca Library System (Advantage) - 0669-1018</t>
  </si>
  <si>
    <t>South Central Library System (Advantage) - 0669-1026</t>
  </si>
  <si>
    <t>Southwest Wisconsin Library System (Advantage) - 0669-1011</t>
  </si>
  <si>
    <t>Waukesha County Federated Library System (Advantage) - 0669-1015</t>
  </si>
  <si>
    <t>Winding Rivers Library System (Advantage) - 0669-1027</t>
  </si>
  <si>
    <t>Winnefox Library System (Advantage) - 0669-1012</t>
  </si>
  <si>
    <t>Wisconsin Valley Library Service (Advantage) - 0669-1030</t>
  </si>
  <si>
    <t>Brown County Library (Advantage) - 0669-1032</t>
  </si>
  <si>
    <t>Advantage Spend (Past 3 year average)</t>
  </si>
  <si>
    <t>2022 Buying Pool Contribution</t>
  </si>
  <si>
    <t>Percentage of Buying Pool Contribution</t>
  </si>
  <si>
    <t>Percentage of Total Contribution</t>
  </si>
  <si>
    <t>Average of the three years</t>
  </si>
  <si>
    <t>Nicolet Federated Library System</t>
  </si>
  <si>
    <t>Outagamie Waupaca Library System</t>
  </si>
  <si>
    <t>1%-9</t>
  </si>
  <si>
    <t>10%-19%</t>
  </si>
  <si>
    <t>&gt;20</t>
  </si>
  <si>
    <t>Current Percent Apportionment</t>
  </si>
  <si>
    <t>USING BUYING POOL ONLY</t>
  </si>
  <si>
    <t>USING TOTAL OF BUYING POOL + ADVANTAGE SPEND</t>
  </si>
  <si>
    <t>Total Contribution</t>
  </si>
  <si>
    <t>TOTALS</t>
  </si>
  <si>
    <r>
      <t xml:space="preserve">Steering Reps </t>
    </r>
    <r>
      <rPr>
        <b/>
        <sz val="11"/>
        <color theme="0" tint="-0.499984740745262"/>
        <rFont val="Calibri"/>
        <family val="2"/>
        <scheme val="minor"/>
      </rPr>
      <t>(current apportionment)</t>
    </r>
  </si>
  <si>
    <t>Proposed Percent Apportionment</t>
  </si>
  <si>
    <r>
      <t xml:space="preserve">Steering Reps </t>
    </r>
    <r>
      <rPr>
        <b/>
        <sz val="11"/>
        <color theme="5" tint="0.39997558519241921"/>
        <rFont val="Calibri"/>
        <family val="2"/>
        <scheme val="minor"/>
      </rPr>
      <t>(proposed apportionment)</t>
    </r>
  </si>
  <si>
    <t>Current Rep apportionment for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</si>
</sst>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0" fillId="0" borderId="2" xfId="0" applyBorder="1"/>
    <xf numFmtId="0" fontId="2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164" fontId="0" fillId="0" borderId="2" xfId="1" applyNumberFormat="1" applyFont="1" applyBorder="1"/>
    <xf numFmtId="9" fontId="0" fillId="3" borderId="2" xfId="2" applyFont="1" applyFill="1" applyBorder="1"/>
    <xf numFmtId="1" fontId="0" fillId="3" borderId="2" xfId="2" applyNumberFormat="1" applyFont="1" applyFill="1" applyBorder="1"/>
    <xf numFmtId="9" fontId="0" fillId="4" borderId="2" xfId="2" applyFont="1" applyFill="1" applyBorder="1"/>
    <xf numFmtId="0" fontId="0" fillId="4" borderId="2" xfId="0" applyFill="1" applyBorder="1"/>
    <xf numFmtId="0" fontId="4" fillId="4" borderId="2" xfId="0" applyFont="1" applyFill="1" applyBorder="1"/>
    <xf numFmtId="0" fontId="0" fillId="5" borderId="2" xfId="0" applyFill="1" applyBorder="1"/>
    <xf numFmtId="9" fontId="4" fillId="4" borderId="2" xfId="2" applyFont="1" applyFill="1" applyBorder="1"/>
    <xf numFmtId="0" fontId="4" fillId="5" borderId="2" xfId="0" applyFont="1" applyFill="1" applyBorder="1"/>
    <xf numFmtId="44" fontId="0" fillId="0" borderId="2" xfId="0" applyNumberFormat="1" applyBorder="1"/>
    <xf numFmtId="9" fontId="0" fillId="0" borderId="2" xfId="0" applyNumberFormat="1" applyBorder="1"/>
    <xf numFmtId="1" fontId="0" fillId="0" borderId="2" xfId="0" applyNumberFormat="1" applyBorder="1"/>
    <xf numFmtId="0" fontId="0" fillId="2" borderId="3" xfId="0" applyFill="1" applyBorder="1"/>
    <xf numFmtId="0" fontId="0" fillId="2" borderId="4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 applyAlignment="1">
      <alignment horizontal="left"/>
    </xf>
    <xf numFmtId="0" fontId="0" fillId="6" borderId="3" xfId="0" applyFill="1" applyBorder="1"/>
    <xf numFmtId="0" fontId="0" fillId="6" borderId="4" xfId="0" applyFill="1" applyBorder="1" applyAlignment="1">
      <alignment horizontal="left"/>
    </xf>
    <xf numFmtId="16" fontId="0" fillId="6" borderId="5" xfId="0" applyNumberFormat="1" applyFill="1" applyBorder="1"/>
    <xf numFmtId="0" fontId="0" fillId="6" borderId="6" xfId="0" applyFill="1" applyBorder="1" applyAlignment="1">
      <alignment horizontal="left"/>
    </xf>
    <xf numFmtId="0" fontId="0" fillId="6" borderId="7" xfId="0" applyFill="1" applyBorder="1"/>
    <xf numFmtId="0" fontId="0" fillId="6" borderId="8" xfId="0" applyFill="1" applyBorder="1" applyAlignment="1">
      <alignment horizontal="left"/>
    </xf>
    <xf numFmtId="0" fontId="2" fillId="7" borderId="2" xfId="0" applyFont="1" applyFill="1" applyBorder="1" applyAlignment="1">
      <alignment horizontal="right" vertical="top" wrapText="1"/>
    </xf>
    <xf numFmtId="44" fontId="0" fillId="0" borderId="2" xfId="1" applyFont="1" applyBorder="1"/>
    <xf numFmtId="44" fontId="0" fillId="7" borderId="2" xfId="0" applyNumberFormat="1" applyFill="1" applyBorder="1"/>
    <xf numFmtId="0" fontId="0" fillId="0" borderId="2" xfId="0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</cellXfs>
  <cellStyles count="7">
    <cellStyle name="Comma 2" xfId="5" xr:uid="{00000000-0005-0000-0000-000000000000}"/>
    <cellStyle name="Comma 3" xfId="3" xr:uid="{00000000-0005-0000-0000-000001000000}"/>
    <cellStyle name="Currency" xfId="1" builtinId="4"/>
    <cellStyle name="Normal" xfId="0" builtinId="0"/>
    <cellStyle name="Percent" xfId="2" builtinId="5"/>
    <cellStyle name="Percent 2" xfId="4" xr:uid="{00000000-0005-0000-0000-000005000000}"/>
    <cellStyle name="Percent 4" xfId="6" xr:uid="{00000000-0005-0000-0000-000006000000}"/>
  </cellStyles>
  <dxfs count="0"/>
  <tableStyles count="0" defaultTableStyle="TableStyleMedium2" defaultPivotStyle="PivotStyleLight16"/>
  <colors>
    <mruColors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J22" sqref="J22"/>
    </sheetView>
  </sheetViews>
  <sheetFormatPr defaultRowHeight="14.4" x14ac:dyDescent="0.3"/>
  <cols>
    <col min="1" max="1" width="38" bestFit="1" customWidth="1"/>
    <col min="2" max="2" width="16.44140625" customWidth="1"/>
    <col min="3" max="3" width="16" customWidth="1"/>
    <col min="4" max="4" width="13.44140625" customWidth="1"/>
    <col min="5" max="5" width="16.5546875" bestFit="1" customWidth="1"/>
    <col min="6" max="6" width="15.6640625" customWidth="1"/>
    <col min="7" max="7" width="14.6640625" customWidth="1"/>
    <col min="8" max="8" width="16.5546875" customWidth="1"/>
    <col min="9" max="11" width="14.6640625" customWidth="1"/>
    <col min="12" max="12" width="25.109375" customWidth="1"/>
    <col min="13" max="13" width="23.33203125" bestFit="1" customWidth="1"/>
  </cols>
  <sheetData>
    <row r="1" spans="1:12" x14ac:dyDescent="0.3">
      <c r="A1" s="4"/>
      <c r="B1" s="4"/>
      <c r="C1" s="4"/>
      <c r="D1" s="4"/>
      <c r="E1" s="37" t="s">
        <v>44</v>
      </c>
      <c r="F1" s="37"/>
      <c r="G1" s="37"/>
      <c r="H1" s="38" t="s">
        <v>45</v>
      </c>
      <c r="I1" s="38"/>
      <c r="J1" s="38"/>
      <c r="K1" s="4"/>
    </row>
    <row r="2" spans="1:12" s="1" customFormat="1" ht="43.2" x14ac:dyDescent="0.3">
      <c r="A2" s="5"/>
      <c r="B2" s="5" t="s">
        <v>34</v>
      </c>
      <c r="C2" s="5" t="s">
        <v>33</v>
      </c>
      <c r="D2" s="5" t="s">
        <v>46</v>
      </c>
      <c r="E2" s="6" t="s">
        <v>35</v>
      </c>
      <c r="F2" s="6" t="s">
        <v>48</v>
      </c>
      <c r="G2" s="6" t="s">
        <v>50</v>
      </c>
      <c r="H2" s="7" t="s">
        <v>36</v>
      </c>
      <c r="I2" s="7" t="s">
        <v>48</v>
      </c>
      <c r="J2" s="7" t="s">
        <v>50</v>
      </c>
      <c r="K2" s="8" t="s">
        <v>51</v>
      </c>
    </row>
    <row r="3" spans="1:12" x14ac:dyDescent="0.3">
      <c r="A3" s="4" t="s">
        <v>0</v>
      </c>
      <c r="B3" s="9">
        <v>27350.751878782783</v>
      </c>
      <c r="C3" s="9">
        <v>6726.2766666666648</v>
      </c>
      <c r="D3" s="9">
        <f t="shared" ref="D3:D18" si="0">B3+C3</f>
        <v>34077.028545449444</v>
      </c>
      <c r="E3" s="10">
        <f t="shared" ref="E3:E18" si="1">B3/$B$20</f>
        <v>2.0396639888602946E-2</v>
      </c>
      <c r="F3" s="11">
        <v>1</v>
      </c>
      <c r="G3" s="11">
        <v>1</v>
      </c>
      <c r="H3" s="12">
        <f t="shared" ref="H3:H18" si="2">D3/$D$20</f>
        <v>1.3703306045559211E-2</v>
      </c>
      <c r="I3" s="13">
        <v>1</v>
      </c>
      <c r="J3" s="14">
        <v>1</v>
      </c>
      <c r="K3" s="15">
        <v>1</v>
      </c>
      <c r="L3">
        <v>1</v>
      </c>
    </row>
    <row r="4" spans="1:12" x14ac:dyDescent="0.3">
      <c r="A4" s="4" t="s">
        <v>1</v>
      </c>
      <c r="B4" s="9">
        <v>135337.73874952793</v>
      </c>
      <c r="C4" s="9">
        <v>182580.96000000005</v>
      </c>
      <c r="D4" s="9">
        <f t="shared" si="0"/>
        <v>317918.69874952798</v>
      </c>
      <c r="E4" s="10">
        <f t="shared" si="1"/>
        <v>0.10092721153868316</v>
      </c>
      <c r="F4" s="11">
        <v>3</v>
      </c>
      <c r="G4" s="11">
        <v>2</v>
      </c>
      <c r="H4" s="16">
        <f t="shared" si="2"/>
        <v>0.12784381187345292</v>
      </c>
      <c r="I4" s="14">
        <v>3</v>
      </c>
      <c r="J4" s="14">
        <v>2</v>
      </c>
      <c r="K4" s="17">
        <v>2</v>
      </c>
      <c r="L4">
        <v>2</v>
      </c>
    </row>
    <row r="5" spans="1:12" x14ac:dyDescent="0.3">
      <c r="A5" s="4" t="s">
        <v>16</v>
      </c>
      <c r="B5" s="9">
        <v>122310.0509292764</v>
      </c>
      <c r="C5" s="9">
        <v>75192.95666666668</v>
      </c>
      <c r="D5" s="9">
        <f t="shared" si="0"/>
        <v>197503.00759594308</v>
      </c>
      <c r="E5" s="10">
        <f t="shared" si="1"/>
        <v>9.1211900667944684E-2</v>
      </c>
      <c r="F5" s="11">
        <v>2</v>
      </c>
      <c r="G5" s="11">
        <v>1</v>
      </c>
      <c r="H5" s="16">
        <f t="shared" si="2"/>
        <v>7.9421366050034456E-2</v>
      </c>
      <c r="I5" s="14">
        <v>2</v>
      </c>
      <c r="J5" s="14">
        <v>1</v>
      </c>
      <c r="K5" s="17">
        <v>2</v>
      </c>
      <c r="L5">
        <v>1</v>
      </c>
    </row>
    <row r="6" spans="1:12" x14ac:dyDescent="0.3">
      <c r="A6" s="4" t="s">
        <v>2</v>
      </c>
      <c r="B6" s="9">
        <v>29926.973723724972</v>
      </c>
      <c r="C6" s="9">
        <v>25227.91333333333</v>
      </c>
      <c r="D6" s="9">
        <f t="shared" si="0"/>
        <v>55154.887057058302</v>
      </c>
      <c r="E6" s="10">
        <f t="shared" si="1"/>
        <v>2.2317840061721429E-2</v>
      </c>
      <c r="F6" s="11">
        <v>1</v>
      </c>
      <c r="G6" s="11">
        <v>1</v>
      </c>
      <c r="H6" s="16">
        <f t="shared" si="2"/>
        <v>2.2179289964883123E-2</v>
      </c>
      <c r="I6" s="14">
        <v>1</v>
      </c>
      <c r="J6" s="14">
        <v>1</v>
      </c>
      <c r="K6" s="17">
        <v>1</v>
      </c>
      <c r="L6">
        <v>1</v>
      </c>
    </row>
    <row r="7" spans="1:12" x14ac:dyDescent="0.3">
      <c r="A7" s="4" t="s">
        <v>3</v>
      </c>
      <c r="B7" s="9">
        <v>51954.098316213378</v>
      </c>
      <c r="C7" s="9">
        <v>39535.883333333346</v>
      </c>
      <c r="D7" s="9">
        <f t="shared" si="0"/>
        <v>91489.981649546724</v>
      </c>
      <c r="E7" s="10">
        <f t="shared" si="1"/>
        <v>3.8744420584463923E-2</v>
      </c>
      <c r="F7" s="11">
        <v>1</v>
      </c>
      <c r="G7" s="11">
        <v>1</v>
      </c>
      <c r="H7" s="16">
        <f t="shared" si="2"/>
        <v>3.6790626183096378E-2</v>
      </c>
      <c r="I7" s="14">
        <v>1</v>
      </c>
      <c r="J7" s="14">
        <v>1</v>
      </c>
      <c r="K7" s="17">
        <v>1</v>
      </c>
      <c r="L7">
        <v>1</v>
      </c>
    </row>
    <row r="8" spans="1:12" x14ac:dyDescent="0.3">
      <c r="A8" s="4" t="s">
        <v>4</v>
      </c>
      <c r="B8" s="9">
        <v>19296.961310976523</v>
      </c>
      <c r="C8" s="9">
        <v>13001.276666666667</v>
      </c>
      <c r="D8" s="9">
        <f t="shared" si="0"/>
        <v>32298.237977643192</v>
      </c>
      <c r="E8" s="10">
        <f t="shared" si="1"/>
        <v>1.4390579555131703E-2</v>
      </c>
      <c r="F8" s="11">
        <v>1</v>
      </c>
      <c r="G8" s="11">
        <v>1</v>
      </c>
      <c r="H8" s="16">
        <f t="shared" si="2"/>
        <v>1.2988005663394343E-2</v>
      </c>
      <c r="I8" s="14">
        <v>1</v>
      </c>
      <c r="J8" s="14">
        <v>1</v>
      </c>
      <c r="K8" s="17">
        <v>1</v>
      </c>
      <c r="L8">
        <v>1</v>
      </c>
    </row>
    <row r="9" spans="1:12" x14ac:dyDescent="0.3">
      <c r="A9" s="4" t="s">
        <v>5</v>
      </c>
      <c r="B9" s="9">
        <v>147215.37822912063</v>
      </c>
      <c r="C9" s="9">
        <v>123906.97333333333</v>
      </c>
      <c r="D9" s="9">
        <f t="shared" si="0"/>
        <v>271122.35156245396</v>
      </c>
      <c r="E9" s="10">
        <f t="shared" si="1"/>
        <v>0.1097848815678512</v>
      </c>
      <c r="F9" s="11">
        <v>3</v>
      </c>
      <c r="G9" s="11">
        <v>2</v>
      </c>
      <c r="H9" s="16">
        <f t="shared" si="2"/>
        <v>0.10902571960747243</v>
      </c>
      <c r="I9" s="14">
        <v>3</v>
      </c>
      <c r="J9" s="14">
        <v>2</v>
      </c>
      <c r="K9" s="17">
        <v>3</v>
      </c>
      <c r="L9">
        <v>2</v>
      </c>
    </row>
    <row r="10" spans="1:12" x14ac:dyDescent="0.3">
      <c r="A10" s="4" t="s">
        <v>6</v>
      </c>
      <c r="B10" s="9">
        <v>95878.433895062859</v>
      </c>
      <c r="C10" s="9">
        <v>46228.21</v>
      </c>
      <c r="D10" s="9">
        <f t="shared" si="0"/>
        <v>142106.64389506285</v>
      </c>
      <c r="E10" s="10">
        <f t="shared" si="1"/>
        <v>7.1500699428956677E-2</v>
      </c>
      <c r="F10" s="11">
        <v>2</v>
      </c>
      <c r="G10" s="11">
        <v>1</v>
      </c>
      <c r="H10" s="16">
        <f t="shared" si="2"/>
        <v>5.7144971716185218E-2</v>
      </c>
      <c r="I10" s="14">
        <v>2</v>
      </c>
      <c r="J10" s="14">
        <v>1</v>
      </c>
      <c r="K10" s="17">
        <v>2</v>
      </c>
      <c r="L10">
        <v>1</v>
      </c>
    </row>
    <row r="11" spans="1:12" x14ac:dyDescent="0.3">
      <c r="A11" s="4" t="s">
        <v>38</v>
      </c>
      <c r="B11" s="9">
        <v>93911.700154904422</v>
      </c>
      <c r="C11" s="9">
        <v>35414.455000000002</v>
      </c>
      <c r="D11" s="9">
        <f t="shared" si="0"/>
        <v>129326.15515490442</v>
      </c>
      <c r="E11" s="10">
        <f t="shared" si="1"/>
        <v>7.0034020924739912E-2</v>
      </c>
      <c r="F11" s="11">
        <v>2</v>
      </c>
      <c r="G11" s="11">
        <v>1</v>
      </c>
      <c r="H11" s="16">
        <f t="shared" si="2"/>
        <v>5.2005587324596252E-2</v>
      </c>
      <c r="I11" s="14">
        <v>2</v>
      </c>
      <c r="J11" s="14">
        <v>1</v>
      </c>
      <c r="K11" s="17">
        <v>2</v>
      </c>
      <c r="L11">
        <v>1</v>
      </c>
    </row>
    <row r="12" spans="1:12" x14ac:dyDescent="0.3">
      <c r="A12" s="4" t="s">
        <v>7</v>
      </c>
      <c r="B12" s="9">
        <v>42323.479185854063</v>
      </c>
      <c r="C12" s="9">
        <v>28611.183333333334</v>
      </c>
      <c r="D12" s="9">
        <f t="shared" si="0"/>
        <v>70934.662519187405</v>
      </c>
      <c r="E12" s="10">
        <f t="shared" si="1"/>
        <v>3.156245091954181E-2</v>
      </c>
      <c r="F12" s="11">
        <v>1</v>
      </c>
      <c r="G12" s="11">
        <v>1</v>
      </c>
      <c r="H12" s="16">
        <f t="shared" si="2"/>
        <v>2.852476965362306E-2</v>
      </c>
      <c r="I12" s="14">
        <v>1</v>
      </c>
      <c r="J12" s="14">
        <v>1</v>
      </c>
      <c r="K12" s="17">
        <v>1</v>
      </c>
      <c r="L12">
        <v>1</v>
      </c>
    </row>
    <row r="13" spans="1:12" x14ac:dyDescent="0.3">
      <c r="A13" s="4" t="s">
        <v>39</v>
      </c>
      <c r="B13" s="9">
        <v>54468.68259594198</v>
      </c>
      <c r="C13" s="9">
        <v>71314.280000000013</v>
      </c>
      <c r="D13" s="9">
        <f t="shared" si="0"/>
        <v>125782.96259594199</v>
      </c>
      <c r="E13" s="10">
        <f t="shared" si="1"/>
        <v>4.0619654956464989E-2</v>
      </c>
      <c r="F13" s="11">
        <v>1</v>
      </c>
      <c r="G13" s="11">
        <v>1</v>
      </c>
      <c r="H13" s="16">
        <f t="shared" si="2"/>
        <v>5.0580772600828501E-2</v>
      </c>
      <c r="I13" s="14">
        <v>1</v>
      </c>
      <c r="J13" s="14">
        <v>1</v>
      </c>
      <c r="K13" s="17">
        <v>1</v>
      </c>
      <c r="L13">
        <v>1</v>
      </c>
    </row>
    <row r="14" spans="1:12" x14ac:dyDescent="0.3">
      <c r="A14" s="4" t="s">
        <v>8</v>
      </c>
      <c r="B14" s="9">
        <v>288430.92688579904</v>
      </c>
      <c r="C14" s="9">
        <v>198240.56333333335</v>
      </c>
      <c r="D14" s="9">
        <f t="shared" si="0"/>
        <v>486671.49021913239</v>
      </c>
      <c r="E14" s="10">
        <f t="shared" si="1"/>
        <v>0.21509543044735582</v>
      </c>
      <c r="F14" s="11">
        <v>3</v>
      </c>
      <c r="G14" s="11">
        <v>3</v>
      </c>
      <c r="H14" s="16">
        <f t="shared" si="2"/>
        <v>0.19570392897451469</v>
      </c>
      <c r="I14" s="14">
        <v>3</v>
      </c>
      <c r="J14" s="14">
        <v>3</v>
      </c>
      <c r="K14" s="17">
        <v>3</v>
      </c>
      <c r="L14">
        <v>3</v>
      </c>
    </row>
    <row r="15" spans="1:12" x14ac:dyDescent="0.3">
      <c r="A15" s="4" t="s">
        <v>9</v>
      </c>
      <c r="B15" s="9">
        <v>27061.75800225222</v>
      </c>
      <c r="C15" s="9">
        <v>8289.3733333333348</v>
      </c>
      <c r="D15" s="9">
        <f t="shared" si="0"/>
        <v>35351.131335585553</v>
      </c>
      <c r="E15" s="10">
        <f t="shared" si="1"/>
        <v>2.0181124642231311E-2</v>
      </c>
      <c r="F15" s="11">
        <v>1</v>
      </c>
      <c r="G15" s="11">
        <v>1</v>
      </c>
      <c r="H15" s="16">
        <f t="shared" si="2"/>
        <v>1.4215657656365004E-2</v>
      </c>
      <c r="I15" s="14">
        <v>1</v>
      </c>
      <c r="J15" s="14">
        <v>1</v>
      </c>
      <c r="K15" s="17">
        <v>1</v>
      </c>
      <c r="L15">
        <v>1</v>
      </c>
    </row>
    <row r="16" spans="1:12" x14ac:dyDescent="0.3">
      <c r="A16" s="4" t="s">
        <v>10</v>
      </c>
      <c r="B16" s="9">
        <v>64858.990192979429</v>
      </c>
      <c r="C16" s="9">
        <v>26738.906666666677</v>
      </c>
      <c r="D16" s="9">
        <f t="shared" si="0"/>
        <v>91597.896859646105</v>
      </c>
      <c r="E16" s="10">
        <f t="shared" si="1"/>
        <v>4.8368157203417472E-2</v>
      </c>
      <c r="F16" s="11">
        <v>1</v>
      </c>
      <c r="G16" s="11">
        <v>1</v>
      </c>
      <c r="H16" s="16">
        <f t="shared" si="2"/>
        <v>3.6834021843284007E-2</v>
      </c>
      <c r="I16" s="14">
        <v>1</v>
      </c>
      <c r="J16" s="14">
        <v>1</v>
      </c>
      <c r="K16" s="17">
        <v>1</v>
      </c>
      <c r="L16">
        <v>1</v>
      </c>
    </row>
    <row r="17" spans="1:12" x14ac:dyDescent="0.3">
      <c r="A17" s="4" t="s">
        <v>11</v>
      </c>
      <c r="B17" s="9">
        <v>79132.850077864336</v>
      </c>
      <c r="C17" s="9">
        <v>247307.99666666673</v>
      </c>
      <c r="D17" s="9">
        <f t="shared" si="0"/>
        <v>326440.84674453107</v>
      </c>
      <c r="E17" s="10">
        <f t="shared" si="1"/>
        <v>5.9012792538588002E-2</v>
      </c>
      <c r="F17" s="11">
        <v>2</v>
      </c>
      <c r="G17" s="11">
        <v>1</v>
      </c>
      <c r="H17" s="16">
        <f t="shared" si="2"/>
        <v>0.13127080087824017</v>
      </c>
      <c r="I17" s="14">
        <v>3</v>
      </c>
      <c r="J17" s="14">
        <v>2</v>
      </c>
      <c r="K17" s="17">
        <v>1</v>
      </c>
      <c r="L17">
        <v>1</v>
      </c>
    </row>
    <row r="18" spans="1:12" x14ac:dyDescent="0.3">
      <c r="A18" s="4" t="s">
        <v>12</v>
      </c>
      <c r="B18" s="9">
        <v>61485.225871719056</v>
      </c>
      <c r="C18" s="9">
        <v>17513.036666666667</v>
      </c>
      <c r="D18" s="9">
        <f t="shared" si="0"/>
        <v>78998.262538385723</v>
      </c>
      <c r="E18" s="10">
        <f t="shared" si="1"/>
        <v>4.5852195074305165E-2</v>
      </c>
      <c r="F18" s="11">
        <v>1</v>
      </c>
      <c r="G18" s="11">
        <v>1</v>
      </c>
      <c r="H18" s="16">
        <f t="shared" si="2"/>
        <v>3.1767363964470254E-2</v>
      </c>
      <c r="I18" s="14">
        <v>1</v>
      </c>
      <c r="J18" s="14">
        <v>1</v>
      </c>
      <c r="K18" s="17">
        <v>1</v>
      </c>
      <c r="L18">
        <v>1</v>
      </c>
    </row>
    <row r="19" spans="1:12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2" x14ac:dyDescent="0.3">
      <c r="A20" s="4" t="s">
        <v>47</v>
      </c>
      <c r="B20" s="18">
        <f>SUM(B3:B19)</f>
        <v>1340943.9999999998</v>
      </c>
      <c r="C20" s="18">
        <f>SUM(C3:C19)</f>
        <v>1145830.2450000003</v>
      </c>
      <c r="D20" s="18">
        <f>SUM(B20:C20)</f>
        <v>2486774.2450000001</v>
      </c>
      <c r="E20" s="19">
        <f>SUM(E3:E19)</f>
        <v>1.0000000000000002</v>
      </c>
      <c r="F20" s="20">
        <f>SUM(F3:F19)</f>
        <v>26</v>
      </c>
      <c r="G20" s="20">
        <f>SUM(G3:G19)</f>
        <v>20</v>
      </c>
      <c r="H20" s="19">
        <f>SUM(H3:H18)</f>
        <v>1</v>
      </c>
      <c r="I20" s="4">
        <f>SUM(I3:I19)</f>
        <v>27</v>
      </c>
      <c r="J20" s="4">
        <f>SUM(J3:J19)</f>
        <v>21</v>
      </c>
      <c r="K20" s="4">
        <f>SUM(K3:K19)</f>
        <v>24</v>
      </c>
      <c r="L20">
        <f>SUM(L3:L19)</f>
        <v>20</v>
      </c>
    </row>
    <row r="22" spans="1:12" x14ac:dyDescent="0.3">
      <c r="A22" s="39" t="s">
        <v>43</v>
      </c>
      <c r="B22" s="39"/>
    </row>
    <row r="23" spans="1:12" x14ac:dyDescent="0.3">
      <c r="A23" s="21" t="s">
        <v>13</v>
      </c>
      <c r="B23" s="22">
        <v>1</v>
      </c>
    </row>
    <row r="24" spans="1:12" x14ac:dyDescent="0.3">
      <c r="A24" s="23" t="s">
        <v>14</v>
      </c>
      <c r="B24" s="24">
        <v>2</v>
      </c>
    </row>
    <row r="25" spans="1:12" x14ac:dyDescent="0.3">
      <c r="A25" s="25" t="s">
        <v>15</v>
      </c>
      <c r="B25" s="26">
        <v>3</v>
      </c>
    </row>
    <row r="26" spans="1:12" x14ac:dyDescent="0.3">
      <c r="A26" s="3"/>
      <c r="B26" s="3"/>
    </row>
    <row r="27" spans="1:12" x14ac:dyDescent="0.3">
      <c r="A27" s="40" t="s">
        <v>49</v>
      </c>
      <c r="B27" s="40"/>
    </row>
    <row r="28" spans="1:12" x14ac:dyDescent="0.3">
      <c r="A28" s="27" t="s">
        <v>40</v>
      </c>
      <c r="B28" s="28">
        <v>1</v>
      </c>
    </row>
    <row r="29" spans="1:12" x14ac:dyDescent="0.3">
      <c r="A29" s="29" t="s">
        <v>41</v>
      </c>
      <c r="B29" s="30">
        <v>2</v>
      </c>
    </row>
    <row r="30" spans="1:12" x14ac:dyDescent="0.3">
      <c r="A30" s="31" t="s">
        <v>42</v>
      </c>
      <c r="B30" s="32">
        <v>3</v>
      </c>
    </row>
  </sheetData>
  <sortState xmlns:xlrd2="http://schemas.microsoft.com/office/spreadsheetml/2017/richdata2" ref="A3:L18">
    <sortCondition ref="A4:A18"/>
  </sortState>
  <mergeCells count="4">
    <mergeCell ref="E1:G1"/>
    <mergeCell ref="H1:J1"/>
    <mergeCell ref="A22:B22"/>
    <mergeCell ref="A27:B27"/>
  </mergeCells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A91CE-50FB-48C0-AD9F-56E51AF9FA2E}">
  <dimension ref="A1:E18"/>
  <sheetViews>
    <sheetView workbookViewId="0">
      <selection activeCell="G13" sqref="G13"/>
    </sheetView>
  </sheetViews>
  <sheetFormatPr defaultRowHeight="14.4" x14ac:dyDescent="0.3"/>
  <cols>
    <col min="1" max="1" width="64.6640625" customWidth="1"/>
    <col min="2" max="3" width="12.109375" bestFit="1" customWidth="1"/>
    <col min="4" max="4" width="14.5546875" customWidth="1"/>
    <col min="5" max="5" width="21.33203125" customWidth="1"/>
  </cols>
  <sheetData>
    <row r="1" spans="1:5" s="2" customFormat="1" ht="28.8" x14ac:dyDescent="0.3">
      <c r="A1" s="5"/>
      <c r="B1" s="5">
        <v>2018</v>
      </c>
      <c r="C1" s="5">
        <v>2019</v>
      </c>
      <c r="D1" s="5">
        <v>2020</v>
      </c>
      <c r="E1" s="33" t="s">
        <v>37</v>
      </c>
    </row>
    <row r="2" spans="1:5" x14ac:dyDescent="0.3">
      <c r="A2" s="4" t="s">
        <v>17</v>
      </c>
      <c r="B2" s="34">
        <v>5005.9499999999989</v>
      </c>
      <c r="C2" s="34">
        <v>5535.2</v>
      </c>
      <c r="D2" s="34">
        <v>9637.6799999999985</v>
      </c>
      <c r="E2" s="35">
        <f>AVERAGE(B2:D2)</f>
        <v>6726.2766666666648</v>
      </c>
    </row>
    <row r="3" spans="1:5" x14ac:dyDescent="0.3">
      <c r="A3" s="36" t="s">
        <v>32</v>
      </c>
      <c r="B3" s="34"/>
      <c r="C3" s="34">
        <v>13485.15</v>
      </c>
      <c r="D3" s="34">
        <v>57343.76</v>
      </c>
      <c r="E3" s="35">
        <f t="shared" ref="E3:E17" si="0">AVERAGE(B3:D3)</f>
        <v>35414.455000000002</v>
      </c>
    </row>
    <row r="4" spans="1:5" x14ac:dyDescent="0.3">
      <c r="A4" s="4" t="s">
        <v>18</v>
      </c>
      <c r="B4" s="34">
        <v>45041.610000000008</v>
      </c>
      <c r="C4" s="34">
        <v>59247.849999999984</v>
      </c>
      <c r="D4" s="34">
        <v>121289.41000000003</v>
      </c>
      <c r="E4" s="35">
        <f t="shared" si="0"/>
        <v>75192.95666666668</v>
      </c>
    </row>
    <row r="5" spans="1:5" x14ac:dyDescent="0.3">
      <c r="A5" s="4" t="s">
        <v>19</v>
      </c>
      <c r="B5" s="34">
        <v>3131.8</v>
      </c>
      <c r="C5" s="34">
        <v>9663.89</v>
      </c>
      <c r="D5" s="34">
        <v>62888.049999999996</v>
      </c>
      <c r="E5" s="35">
        <f t="shared" si="0"/>
        <v>25227.91333333333</v>
      </c>
    </row>
    <row r="6" spans="1:5" x14ac:dyDescent="0.3">
      <c r="A6" s="4" t="s">
        <v>20</v>
      </c>
      <c r="B6" s="34">
        <v>42254.69</v>
      </c>
      <c r="C6" s="34">
        <v>36841.390000000021</v>
      </c>
      <c r="D6" s="34">
        <v>39511.570000000022</v>
      </c>
      <c r="E6" s="35">
        <f t="shared" si="0"/>
        <v>39535.883333333346</v>
      </c>
    </row>
    <row r="7" spans="1:5" x14ac:dyDescent="0.3">
      <c r="A7" s="4" t="s">
        <v>21</v>
      </c>
      <c r="B7" s="34">
        <v>4958.2100000000009</v>
      </c>
      <c r="C7" s="34">
        <v>5883.59</v>
      </c>
      <c r="D7" s="34">
        <v>28162.03</v>
      </c>
      <c r="E7" s="35">
        <f t="shared" si="0"/>
        <v>13001.276666666667</v>
      </c>
    </row>
    <row r="8" spans="1:5" x14ac:dyDescent="0.3">
      <c r="A8" s="4" t="s">
        <v>22</v>
      </c>
      <c r="B8" s="34">
        <v>14452.41</v>
      </c>
      <c r="C8" s="34">
        <v>42225.920000000006</v>
      </c>
      <c r="D8" s="34">
        <v>82006.3</v>
      </c>
      <c r="E8" s="35">
        <f t="shared" si="0"/>
        <v>46228.21</v>
      </c>
    </row>
    <row r="9" spans="1:5" x14ac:dyDescent="0.3">
      <c r="A9" s="4" t="s">
        <v>23</v>
      </c>
      <c r="B9" s="34">
        <v>17133.920000000002</v>
      </c>
      <c r="C9" s="34">
        <v>15193.04</v>
      </c>
      <c r="D9" s="34">
        <v>339393.95999999996</v>
      </c>
      <c r="E9" s="35">
        <f t="shared" si="0"/>
        <v>123906.97333333333</v>
      </c>
    </row>
    <row r="10" spans="1:5" x14ac:dyDescent="0.3">
      <c r="A10" s="4" t="s">
        <v>24</v>
      </c>
      <c r="B10" s="34">
        <v>27839.580000000005</v>
      </c>
      <c r="C10" s="34">
        <v>30840.680000000004</v>
      </c>
      <c r="D10" s="34">
        <v>27153.289999999997</v>
      </c>
      <c r="E10" s="35">
        <f t="shared" si="0"/>
        <v>28611.183333333334</v>
      </c>
    </row>
    <row r="11" spans="1:5" x14ac:dyDescent="0.3">
      <c r="A11" s="4" t="s">
        <v>25</v>
      </c>
      <c r="B11" s="34">
        <v>46494.29</v>
      </c>
      <c r="C11" s="34">
        <v>58885.859999999993</v>
      </c>
      <c r="D11" s="34">
        <v>108562.69000000006</v>
      </c>
      <c r="E11" s="35">
        <f t="shared" si="0"/>
        <v>71314.280000000013</v>
      </c>
    </row>
    <row r="12" spans="1:5" x14ac:dyDescent="0.3">
      <c r="A12" s="4" t="s">
        <v>26</v>
      </c>
      <c r="B12" s="34">
        <v>80936.84</v>
      </c>
      <c r="C12" s="34">
        <v>98483.409999999989</v>
      </c>
      <c r="D12" s="34">
        <v>415301.44000000006</v>
      </c>
      <c r="E12" s="35">
        <f t="shared" si="0"/>
        <v>198240.56333333335</v>
      </c>
    </row>
    <row r="13" spans="1:5" x14ac:dyDescent="0.3">
      <c r="A13" s="4" t="s">
        <v>27</v>
      </c>
      <c r="B13" s="34">
        <v>2811.2200000000003</v>
      </c>
      <c r="C13" s="34">
        <v>2900.34</v>
      </c>
      <c r="D13" s="34">
        <v>19156.560000000001</v>
      </c>
      <c r="E13" s="35">
        <f t="shared" si="0"/>
        <v>8289.3733333333348</v>
      </c>
    </row>
    <row r="14" spans="1:5" x14ac:dyDescent="0.3">
      <c r="A14" s="4" t="s">
        <v>28</v>
      </c>
      <c r="B14" s="34">
        <v>161837.82</v>
      </c>
      <c r="C14" s="34">
        <v>197728.50000000006</v>
      </c>
      <c r="D14" s="34">
        <v>188176.56000000003</v>
      </c>
      <c r="E14" s="35">
        <f t="shared" si="0"/>
        <v>182580.96000000005</v>
      </c>
    </row>
    <row r="15" spans="1:5" x14ac:dyDescent="0.3">
      <c r="A15" s="4" t="s">
        <v>29</v>
      </c>
      <c r="B15" s="34">
        <v>18126.370000000003</v>
      </c>
      <c r="C15" s="34">
        <v>23109.030000000002</v>
      </c>
      <c r="D15" s="34">
        <v>38981.320000000014</v>
      </c>
      <c r="E15" s="35">
        <f t="shared" si="0"/>
        <v>26738.906666666677</v>
      </c>
    </row>
    <row r="16" spans="1:5" x14ac:dyDescent="0.3">
      <c r="A16" s="4" t="s">
        <v>30</v>
      </c>
      <c r="B16" s="34">
        <v>194870.46000000014</v>
      </c>
      <c r="C16" s="34">
        <v>223365.50999999995</v>
      </c>
      <c r="D16" s="34">
        <v>323688.02000000008</v>
      </c>
      <c r="E16" s="35">
        <f t="shared" si="0"/>
        <v>247307.99666666673</v>
      </c>
    </row>
    <row r="17" spans="1:5" x14ac:dyDescent="0.3">
      <c r="A17" s="4" t="s">
        <v>31</v>
      </c>
      <c r="B17" s="34">
        <v>13830.389999999998</v>
      </c>
      <c r="C17" s="34">
        <v>16144.840000000002</v>
      </c>
      <c r="D17" s="34">
        <v>22563.879999999997</v>
      </c>
      <c r="E17" s="35">
        <f t="shared" si="0"/>
        <v>17513.036666666667</v>
      </c>
    </row>
    <row r="18" spans="1:5" x14ac:dyDescent="0.3">
      <c r="A18" s="4" t="s">
        <v>47</v>
      </c>
      <c r="B18" s="34">
        <f>SUM(B2:B17)</f>
        <v>678725.56000000017</v>
      </c>
      <c r="C18" s="34">
        <f>SUM(C2:C17)</f>
        <v>839534.20000000007</v>
      </c>
      <c r="D18" s="34">
        <f>SUM(D2:D17)</f>
        <v>1883816.5200000003</v>
      </c>
      <c r="E18" s="35">
        <f>SUM(E2:E17)</f>
        <v>1145830.2450000003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Spend</vt:lpstr>
      <vt:lpstr>Advantage Spend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Morrill</dc:creator>
  <cp:lastModifiedBy>Melody Clark</cp:lastModifiedBy>
  <dcterms:created xsi:type="dcterms:W3CDTF">2017-10-10T11:52:51Z</dcterms:created>
  <dcterms:modified xsi:type="dcterms:W3CDTF">2021-08-03T18:55:29Z</dcterms:modified>
</cp:coreProperties>
</file>